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6530EA39-3ABF-46D6-93C9-D77DBF740D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 vs Covid-19 death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5" l="1"/>
  <c r="J21" i="5"/>
  <c r="J22" i="5"/>
  <c r="J23" i="5"/>
  <c r="J24" i="5"/>
  <c r="J25" i="5"/>
  <c r="J26" i="5"/>
  <c r="J27" i="5"/>
  <c r="J28" i="5"/>
  <c r="J19" i="5"/>
  <c r="J18" i="5"/>
  <c r="J7" i="5"/>
  <c r="J8" i="5"/>
  <c r="J9" i="5"/>
  <c r="J10" i="5"/>
  <c r="J11" i="5"/>
  <c r="J12" i="5"/>
  <c r="J13" i="5"/>
  <c r="J14" i="5"/>
  <c r="J15" i="5"/>
  <c r="J6" i="5"/>
  <c r="J5" i="5"/>
  <c r="L8" i="5"/>
  <c r="L33" i="5"/>
  <c r="L34" i="5"/>
  <c r="L35" i="5"/>
  <c r="L36" i="5"/>
  <c r="L37" i="5"/>
  <c r="L38" i="5"/>
  <c r="L31" i="5"/>
  <c r="L24" i="5"/>
  <c r="L25" i="5"/>
  <c r="L18" i="5"/>
  <c r="L7" i="5"/>
  <c r="L9" i="5"/>
  <c r="L10" i="5"/>
  <c r="M10" i="5" s="1"/>
  <c r="L11" i="5"/>
  <c r="M11" i="5" s="1"/>
  <c r="L13" i="5"/>
  <c r="L14" i="5"/>
  <c r="L15" i="5"/>
  <c r="L6" i="5"/>
  <c r="I41" i="5"/>
  <c r="H41" i="5"/>
  <c r="G41" i="5"/>
  <c r="F41" i="5"/>
  <c r="E41" i="5"/>
  <c r="I40" i="5"/>
  <c r="H40" i="5"/>
  <c r="G40" i="5"/>
  <c r="F40" i="5"/>
  <c r="E40" i="5"/>
  <c r="I39" i="5"/>
  <c r="H39" i="5"/>
  <c r="G39" i="5"/>
  <c r="F39" i="5"/>
  <c r="E39" i="5"/>
  <c r="I38" i="5"/>
  <c r="H38" i="5"/>
  <c r="G38" i="5"/>
  <c r="F38" i="5"/>
  <c r="E38" i="5"/>
  <c r="I37" i="5"/>
  <c r="H37" i="5"/>
  <c r="G37" i="5"/>
  <c r="F37" i="5"/>
  <c r="E37" i="5"/>
  <c r="I36" i="5"/>
  <c r="H36" i="5"/>
  <c r="G36" i="5"/>
  <c r="F36" i="5"/>
  <c r="E36" i="5"/>
  <c r="I35" i="5"/>
  <c r="H35" i="5"/>
  <c r="G35" i="5"/>
  <c r="F35" i="5"/>
  <c r="E35" i="5"/>
  <c r="I34" i="5"/>
  <c r="H34" i="5"/>
  <c r="G34" i="5"/>
  <c r="F34" i="5"/>
  <c r="E34" i="5"/>
  <c r="I33" i="5"/>
  <c r="H33" i="5"/>
  <c r="G33" i="5"/>
  <c r="F33" i="5"/>
  <c r="E33" i="5"/>
  <c r="I32" i="5"/>
  <c r="H32" i="5"/>
  <c r="G32" i="5"/>
  <c r="F32" i="5"/>
  <c r="E32" i="5"/>
  <c r="I31" i="5"/>
  <c r="H31" i="5"/>
  <c r="G31" i="5"/>
  <c r="F31" i="5"/>
  <c r="E31" i="5"/>
  <c r="I29" i="5"/>
  <c r="H29" i="5"/>
  <c r="G29" i="5"/>
  <c r="F29" i="5"/>
  <c r="E29" i="5"/>
  <c r="I16" i="5"/>
  <c r="H16" i="5"/>
  <c r="G16" i="5"/>
  <c r="F16" i="5"/>
  <c r="E16" i="5"/>
  <c r="J34" i="5" l="1"/>
  <c r="L19" i="5"/>
  <c r="L28" i="5"/>
  <c r="L27" i="5"/>
  <c r="L26" i="5"/>
  <c r="L22" i="5"/>
  <c r="L20" i="5"/>
  <c r="L21" i="5"/>
  <c r="M21" i="5" s="1"/>
  <c r="L23" i="5"/>
  <c r="L32" i="5"/>
  <c r="L41" i="5"/>
  <c r="L40" i="5"/>
  <c r="L39" i="5"/>
  <c r="L12" i="5"/>
  <c r="M12" i="5" s="1"/>
  <c r="L5" i="5"/>
  <c r="M5" i="5"/>
  <c r="M9" i="5"/>
  <c r="M19" i="5"/>
  <c r="M34" i="5"/>
  <c r="M15" i="5"/>
  <c r="M7" i="5"/>
  <c r="M28" i="5"/>
  <c r="M20" i="5"/>
  <c r="M24" i="5"/>
  <c r="M6" i="5"/>
  <c r="M8" i="5"/>
  <c r="M14" i="5"/>
  <c r="M13" i="5"/>
  <c r="J33" i="5"/>
  <c r="M33" i="5" s="1"/>
  <c r="J41" i="5"/>
  <c r="M41" i="5" s="1"/>
  <c r="J35" i="5"/>
  <c r="M35" i="5" s="1"/>
  <c r="J32" i="5"/>
  <c r="J40" i="5"/>
  <c r="J39" i="5"/>
  <c r="J36" i="5"/>
  <c r="M36" i="5" s="1"/>
  <c r="J38" i="5"/>
  <c r="M38" i="5" s="1"/>
  <c r="J37" i="5"/>
  <c r="M37" i="5" s="1"/>
  <c r="J31" i="5"/>
  <c r="M31" i="5" s="1"/>
  <c r="M27" i="5"/>
  <c r="M26" i="5"/>
  <c r="M22" i="5"/>
  <c r="M23" i="5"/>
  <c r="M18" i="5"/>
  <c r="M25" i="5"/>
  <c r="K29" i="5"/>
  <c r="M29" i="5" s="1"/>
  <c r="K16" i="5"/>
  <c r="M16" i="5" s="1"/>
  <c r="K42" i="5"/>
  <c r="F42" i="5"/>
  <c r="E42" i="5"/>
  <c r="I42" i="5"/>
  <c r="G42" i="5"/>
  <c r="H42" i="5"/>
  <c r="M39" i="5" l="1"/>
  <c r="M40" i="5"/>
  <c r="M32" i="5"/>
  <c r="M42" i="5"/>
</calcChain>
</file>

<file path=xl/sharedStrings.xml><?xml version="1.0" encoding="utf-8"?>
<sst xmlns="http://schemas.openxmlformats.org/spreadsheetml/2006/main" count="53" uniqueCount="29">
  <si>
    <t>Cumulative number of deaths due to COVID-19 in Denmark by age groups &amp; sex</t>
  </si>
  <si>
    <t>Total</t>
  </si>
  <si>
    <t>Average age of death</t>
  </si>
  <si>
    <t>0-9 years</t>
  </si>
  <si>
    <t>10-19 years</t>
  </si>
  <si>
    <t>20-29 years</t>
  </si>
  <si>
    <t>30-39 years</t>
  </si>
  <si>
    <t>40-49 years</t>
  </si>
  <si>
    <t>50-59 years</t>
  </si>
  <si>
    <t>60-69 years</t>
  </si>
  <si>
    <t>70-79 years</t>
  </si>
  <si>
    <t>80-89 years</t>
  </si>
  <si>
    <t>90 years +</t>
  </si>
  <si>
    <t>mid point</t>
  </si>
  <si>
    <t>Units: Number</t>
  </si>
  <si>
    <t>2016</t>
  </si>
  <si>
    <t>2017</t>
  </si>
  <si>
    <t>2018</t>
  </si>
  <si>
    <t>2019</t>
  </si>
  <si>
    <t>2020</t>
  </si>
  <si>
    <t>All Denmark</t>
  </si>
  <si>
    <t>Men</t>
  </si>
  <si>
    <t>Women</t>
  </si>
  <si>
    <t>All deaths</t>
  </si>
  <si>
    <t>Deaths by sex, age and time</t>
  </si>
  <si>
    <r>
      <rPr>
        <sz val="10"/>
        <color indexed="64"/>
        <rFont val="Calibri"/>
        <family val="2"/>
      </rPr>
      <t xml:space="preserve">Total number of deaths of individuas with </t>
    </r>
    <r>
      <rPr>
        <u/>
        <sz val="10"/>
        <color rgb="FF000000"/>
        <rFont val="Calibri"/>
        <family val="2"/>
      </rPr>
      <t>confirmed COVID-19 infection</t>
    </r>
    <r>
      <rPr>
        <sz val="10"/>
        <rFont val="Calibri"/>
        <family val="2"/>
      </rPr>
      <t>,</t>
    </r>
    <r>
      <rPr>
        <sz val="10"/>
        <color indexed="64"/>
        <rFont val="Calibri"/>
        <family val="2"/>
      </rPr>
      <t xml:space="preserve"> by 10-year age groups and sex</t>
    </r>
  </si>
  <si>
    <r>
      <rPr>
        <sz val="8"/>
        <rFont val="Calibri"/>
        <family val="2"/>
      </rPr>
      <t xml:space="preserve">Source: </t>
    </r>
    <r>
      <rPr>
        <u/>
        <sz val="8"/>
        <color theme="10"/>
        <rFont val="Calibri"/>
        <family val="2"/>
      </rPr>
      <t>https://www.statistikbanken.dk/statbank5a/SelectVarVal/Define.asp?Maintable=FOD207&amp;PLanguage=1</t>
    </r>
  </si>
  <si>
    <r>
      <rPr>
        <sz val="8"/>
        <rFont val="Calibri"/>
        <family val="2"/>
      </rPr>
      <t xml:space="preserve">Source: </t>
    </r>
    <r>
      <rPr>
        <u/>
        <sz val="8"/>
        <color rgb="FF0563C1"/>
        <rFont val="Calibri"/>
        <family val="2"/>
      </rPr>
      <t>https://dc-covid.site.ined.fr/en/data/denmark/</t>
    </r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</si>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</sst>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\+\ 0.0\ &quot;years&quot;"/>
    <numFmt numFmtId="166" formatCode="0.0%"/>
    <numFmt numFmtId="167" formatCode="[Blue]#,##0%.;[Red]\-#,##0%"/>
  </numFmts>
  <fonts count="21" x14ac:knownFonts="1">
    <font>
      <sz val="12"/>
      <color indexed="64"/>
      <name val="Calibri"/>
    </font>
    <font>
      <u/>
      <sz val="12"/>
      <color rgb="FF0563C1"/>
      <name val="Calibri"/>
      <family val="2"/>
    </font>
    <font>
      <sz val="10"/>
      <color indexed="64"/>
      <name val="Calibri"/>
      <family val="2"/>
    </font>
    <font>
      <sz val="10"/>
      <name val="Calibri"/>
      <family val="2"/>
    </font>
    <font>
      <b/>
      <sz val="14"/>
      <color indexed="64"/>
      <name val="Arial"/>
      <family val="2"/>
    </font>
    <font>
      <b/>
      <sz val="14"/>
      <name val="Calibri"/>
      <family val="2"/>
    </font>
    <font>
      <sz val="14"/>
      <color rgb="FF0070C0"/>
      <name val="Calibri"/>
      <family val="2"/>
    </font>
    <font>
      <sz val="12"/>
      <color indexed="64"/>
      <name val="Calibri"/>
    </font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u/>
      <sz val="8"/>
      <color theme="10"/>
      <name val="Calibri"/>
      <family val="2"/>
    </font>
    <font>
      <b/>
      <sz val="11"/>
      <color theme="0"/>
      <name val="Calibri"/>
      <family val="2"/>
    </font>
    <font>
      <u/>
      <sz val="10"/>
      <color rgb="FF000000"/>
      <name val="Calibri"/>
      <family val="2"/>
    </font>
    <font>
      <u/>
      <sz val="8"/>
      <color rgb="FF0563C1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Border="0"/>
    <xf numFmtId="9" fontId="7" fillId="0" borderId="0" applyFont="0" applyFill="0" applyBorder="0" applyAlignment="0" applyProtection="0"/>
    <xf numFmtId="0" fontId="8" fillId="0" borderId="0" applyNumberFormat="0" applyBorder="0" applyAlignment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8" fillId="0" borderId="0" xfId="3"/>
    <xf numFmtId="0" fontId="9" fillId="2" borderId="0" xfId="3" applyFont="1" applyFill="1"/>
    <xf numFmtId="0" fontId="8" fillId="2" borderId="0" xfId="3" applyFill="1"/>
    <xf numFmtId="0" fontId="5" fillId="3" borderId="0" xfId="0" applyFont="1" applyFill="1"/>
    <xf numFmtId="0" fontId="4" fillId="3" borderId="0" xfId="0" applyFont="1" applyFill="1"/>
    <xf numFmtId="0" fontId="10" fillId="2" borderId="0" xfId="3" applyFont="1" applyFill="1"/>
    <xf numFmtId="0" fontId="6" fillId="2" borderId="0" xfId="0" applyFont="1" applyFill="1"/>
    <xf numFmtId="0" fontId="9" fillId="4" borderId="0" xfId="3" applyFont="1" applyFill="1"/>
    <xf numFmtId="0" fontId="8" fillId="4" borderId="0" xfId="3" applyFill="1"/>
    <xf numFmtId="0" fontId="11" fillId="4" borderId="0" xfId="3" applyFont="1" applyFill="1" applyAlignment="1">
      <alignment horizontal="left"/>
    </xf>
    <xf numFmtId="1" fontId="11" fillId="4" borderId="0" xfId="3" applyNumberFormat="1" applyFont="1" applyFill="1" applyAlignment="1">
      <alignment horizontal="center"/>
    </xf>
    <xf numFmtId="0" fontId="11" fillId="4" borderId="0" xfId="3" applyFont="1" applyFill="1" applyAlignment="1">
      <alignment horizontal="right"/>
    </xf>
    <xf numFmtId="164" fontId="11" fillId="4" borderId="0" xfId="3" applyNumberFormat="1" applyFont="1" applyFill="1" applyAlignment="1">
      <alignment horizontal="right"/>
    </xf>
    <xf numFmtId="0" fontId="15" fillId="4" borderId="0" xfId="4" applyFont="1" applyFill="1" applyAlignment="1" applyProtection="1">
      <alignment horizontal="left"/>
    </xf>
    <xf numFmtId="0" fontId="16" fillId="5" borderId="0" xfId="3" applyFont="1" applyFill="1" applyAlignment="1">
      <alignment horizontal="center"/>
    </xf>
    <xf numFmtId="14" fontId="11" fillId="2" borderId="0" xfId="3" applyNumberFormat="1" applyFont="1" applyFill="1"/>
    <xf numFmtId="164" fontId="11" fillId="2" borderId="0" xfId="3" applyNumberFormat="1" applyFont="1" applyFill="1" applyAlignment="1">
      <alignment horizontal="right"/>
    </xf>
    <xf numFmtId="0" fontId="14" fillId="2" borderId="0" xfId="3" applyFont="1" applyFill="1"/>
    <xf numFmtId="0" fontId="18" fillId="2" borderId="0" xfId="1" applyFont="1" applyFill="1"/>
    <xf numFmtId="165" fontId="16" fillId="6" borderId="0" xfId="3" applyNumberFormat="1" applyFont="1" applyFill="1"/>
    <xf numFmtId="0" fontId="13" fillId="4" borderId="0" xfId="3" applyFont="1" applyFill="1"/>
    <xf numFmtId="166" fontId="8" fillId="2" borderId="0" xfId="2" applyNumberFormat="1" applyFont="1" applyFill="1"/>
    <xf numFmtId="9" fontId="8" fillId="2" borderId="0" xfId="2" applyNumberFormat="1" applyFont="1" applyFill="1"/>
    <xf numFmtId="167" fontId="8" fillId="2" borderId="0" xfId="3" applyNumberFormat="1" applyFill="1"/>
    <xf numFmtId="3" fontId="8" fillId="4" borderId="0" xfId="3" applyNumberFormat="1" applyFill="1" applyAlignment="1">
      <alignment horizontal="right"/>
    </xf>
    <xf numFmtId="3" fontId="8" fillId="2" borderId="0" xfId="3" applyNumberFormat="1" applyFill="1"/>
    <xf numFmtId="0" fontId="11" fillId="4" borderId="0" xfId="3" applyFont="1" applyFill="1" applyAlignment="1">
      <alignment horizontal="center"/>
    </xf>
    <xf numFmtId="0" fontId="20" fillId="2" borderId="0" xfId="3" applyFont="1" applyFill="1" applyAlignment="1">
      <alignment horizontal="right"/>
    </xf>
    <xf numFmtId="0" fontId="11" fillId="4" borderId="0" xfId="3" applyFont="1" applyFill="1" applyAlignment="1">
      <alignment horizontal="left" wrapText="1"/>
    </xf>
    <xf numFmtId="0" fontId="11" fillId="4" borderId="0" xfId="3" applyFont="1" applyFill="1" applyAlignment="1">
      <alignment horizontal="center" wrapText="1"/>
    </xf>
  </cellXfs>
  <cellStyles count="5">
    <cellStyle name="Hyperlink 2" xfId="4" xr:uid="{4DC408E4-D30A-4E8C-A2F1-81887841C35F}"/>
    <cellStyle name="Link" xfId="1" builtinId="8"/>
    <cellStyle name="Normal 2" xfId="3" xr:uid="{5D18C3F5-D1D7-4B81-86AA-45B469950A14}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369795</xdr:colOff>
      <xdr:row>15</xdr:row>
      <xdr:rowOff>-1</xdr:rowOff>
    </xdr:from>
    <xdr:to>
      <xdr:col>11</xdr:col>
      <xdr:colOff>717177</xdr:colOff>
      <xdr:row>16</xdr:row>
      <xdr:rowOff>-1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B7565F86-8ADF-462A-8C1A-B5FE9E5A660D}"/>
            </a:ext>
          </a:extLst>
        </xdr:cNvPr>
        <xdr:cNvSpPr/>
      </xdr:nvSpPr>
      <xdr:spPr>
        <a:xfrm>
          <a:off x="6947648" y="2991970"/>
          <a:ext cx="347382" cy="19050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369794</xdr:colOff>
      <xdr:row>28</xdr:row>
      <xdr:rowOff>0</xdr:rowOff>
    </xdr:from>
    <xdr:to>
      <xdr:col>11</xdr:col>
      <xdr:colOff>717176</xdr:colOff>
      <xdr:row>29</xdr:row>
      <xdr:rowOff>0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C31E3AEB-1470-4D0B-A6BB-95668C1E39B9}"/>
            </a:ext>
          </a:extLst>
        </xdr:cNvPr>
        <xdr:cNvSpPr/>
      </xdr:nvSpPr>
      <xdr:spPr>
        <a:xfrm>
          <a:off x="6947647" y="5468471"/>
          <a:ext cx="347382" cy="19050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376517</xdr:colOff>
      <xdr:row>40</xdr:row>
      <xdr:rowOff>174812</xdr:rowOff>
    </xdr:from>
    <xdr:to>
      <xdr:col>11</xdr:col>
      <xdr:colOff>723899</xdr:colOff>
      <xdr:row>41</xdr:row>
      <xdr:rowOff>174812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E0D85F8D-EFA6-4BB1-9413-DDFE584DA0F5}"/>
            </a:ext>
          </a:extLst>
        </xdr:cNvPr>
        <xdr:cNvSpPr/>
      </xdr:nvSpPr>
      <xdr:spPr>
        <a:xfrm>
          <a:off x="6954370" y="7929283"/>
          <a:ext cx="347382" cy="19050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c-covid.site.ined.fr/en/data/denmark/" TargetMode="External"/><Relationship Id="rId1" Type="http://schemas.openxmlformats.org/officeDocument/2006/relationships/hyperlink" Target="https://www.statistikbanken.dk/statbank5a/SelectVarVal/Define.asp?Maintable=FOD207&amp;PLanguage=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3FC3F-5F26-4696-832F-00A0EE3E46AA}">
  <dimension ref="A1:M43"/>
  <sheetViews>
    <sheetView tabSelected="1" zoomScale="85" zoomScaleNormal="85" zoomScaleSheetLayoutView="85" workbookViewId="0">
      <selection activeCell="O18" sqref="O18"/>
    </sheetView>
  </sheetViews>
  <sheetFormatPr baseColWidth="10" defaultColWidth="9" defaultRowHeight="15" x14ac:dyDescent="0.25"/>
  <cols>
    <col min="1" max="1" width="10.875" style="1" customWidth="1"/>
    <col min="2" max="2" width="8.75" style="1" customWidth="1"/>
    <col min="3" max="3" width="11.25" style="1" customWidth="1"/>
    <col min="4" max="4" width="5.25" style="1" customWidth="1"/>
    <col min="5" max="9" width="6.875" style="1" customWidth="1"/>
    <col min="10" max="10" width="6.5" style="1" customWidth="1"/>
    <col min="11" max="11" width="9" style="1"/>
    <col min="12" max="12" width="9.875" style="1" customWidth="1"/>
    <col min="13" max="13" width="8.875" style="1" bestFit="1" customWidth="1"/>
    <col min="14" max="16384" width="9" style="1"/>
  </cols>
  <sheetData>
    <row r="1" spans="1:13" ht="18.75" x14ac:dyDescent="0.3">
      <c r="A1" s="8" t="s">
        <v>24</v>
      </c>
      <c r="B1" s="9"/>
      <c r="C1" s="9"/>
      <c r="D1" s="2" t="s">
        <v>0</v>
      </c>
      <c r="E1" s="3"/>
      <c r="F1" s="3"/>
      <c r="G1" s="3"/>
      <c r="H1" s="3"/>
      <c r="I1" s="3"/>
      <c r="J1" s="3"/>
      <c r="K1" s="2"/>
      <c r="L1" s="4"/>
      <c r="M1" s="5"/>
    </row>
    <row r="2" spans="1:13" ht="18.75" x14ac:dyDescent="0.3">
      <c r="A2" s="21" t="s">
        <v>14</v>
      </c>
      <c r="B2" s="9"/>
      <c r="C2" s="9"/>
      <c r="D2" s="18" t="s">
        <v>25</v>
      </c>
      <c r="E2" s="3"/>
      <c r="F2" s="3"/>
      <c r="G2" s="3"/>
      <c r="H2" s="3"/>
      <c r="I2" s="3"/>
      <c r="J2" s="3"/>
      <c r="K2" s="6"/>
      <c r="L2" s="7"/>
      <c r="M2" s="3"/>
    </row>
    <row r="3" spans="1:13" ht="18.75" x14ac:dyDescent="0.3">
      <c r="A3" s="21"/>
      <c r="B3" s="9"/>
      <c r="C3" s="9"/>
      <c r="D3" s="30" t="s">
        <v>13</v>
      </c>
      <c r="E3" s="9"/>
      <c r="F3" s="9"/>
      <c r="G3" s="9"/>
      <c r="H3" s="9"/>
      <c r="I3" s="9"/>
      <c r="J3" s="3"/>
      <c r="K3" s="6"/>
      <c r="L3" s="7"/>
      <c r="M3" s="3"/>
    </row>
    <row r="4" spans="1:13" x14ac:dyDescent="0.25">
      <c r="A4" s="29" t="s">
        <v>20</v>
      </c>
      <c r="B4" s="9"/>
      <c r="C4" s="9"/>
      <c r="D4" s="30"/>
      <c r="E4" s="27" t="s">
        <v>15</v>
      </c>
      <c r="F4" s="27" t="s">
        <v>16</v>
      </c>
      <c r="G4" s="27" t="s">
        <v>17</v>
      </c>
      <c r="H4" s="27" t="s">
        <v>18</v>
      </c>
      <c r="I4" s="27" t="s">
        <v>19</v>
      </c>
      <c r="J4" s="3"/>
      <c r="K4" s="16">
        <v>44469</v>
      </c>
      <c r="L4" s="3"/>
      <c r="M4" s="15" t="s">
        <v>28</v>
      </c>
    </row>
    <row r="5" spans="1:13" x14ac:dyDescent="0.25">
      <c r="A5" s="29"/>
      <c r="B5" s="10" t="s">
        <v>21</v>
      </c>
      <c r="C5" s="10" t="s">
        <v>1</v>
      </c>
      <c r="D5" s="9"/>
      <c r="E5" s="25">
        <v>26416</v>
      </c>
      <c r="F5" s="25">
        <v>26870</v>
      </c>
      <c r="G5" s="25">
        <v>27992</v>
      </c>
      <c r="H5" s="25">
        <v>27455</v>
      </c>
      <c r="I5" s="25">
        <v>27995</v>
      </c>
      <c r="J5" s="23">
        <f>I5/$I$5</f>
        <v>1</v>
      </c>
      <c r="K5" s="26">
        <v>1440</v>
      </c>
      <c r="L5" s="22">
        <f>K5/$K$5</f>
        <v>1</v>
      </c>
      <c r="M5" s="24">
        <f>L5-J5</f>
        <v>0</v>
      </c>
    </row>
    <row r="6" spans="1:13" x14ac:dyDescent="0.25">
      <c r="A6" s="9"/>
      <c r="B6" s="9"/>
      <c r="C6" s="10" t="s">
        <v>3</v>
      </c>
      <c r="D6" s="11">
        <v>5</v>
      </c>
      <c r="E6" s="25">
        <v>148</v>
      </c>
      <c r="F6" s="25">
        <v>165</v>
      </c>
      <c r="G6" s="25">
        <v>159</v>
      </c>
      <c r="H6" s="25">
        <v>131</v>
      </c>
      <c r="I6" s="25">
        <v>142</v>
      </c>
      <c r="J6" s="22">
        <f>I6/$I$5</f>
        <v>5.072334345418825E-3</v>
      </c>
      <c r="K6" s="26">
        <v>2</v>
      </c>
      <c r="L6" s="22">
        <f>K6/$K$5</f>
        <v>1.3888888888888889E-3</v>
      </c>
      <c r="M6" s="24">
        <f t="shared" ref="M6:M15" si="0">L6-J6</f>
        <v>-3.6834454565299359E-3</v>
      </c>
    </row>
    <row r="7" spans="1:13" x14ac:dyDescent="0.25">
      <c r="A7" s="9"/>
      <c r="B7" s="9"/>
      <c r="C7" s="10" t="s">
        <v>4</v>
      </c>
      <c r="D7" s="11">
        <v>15</v>
      </c>
      <c r="E7" s="25">
        <v>39</v>
      </c>
      <c r="F7" s="25">
        <v>60</v>
      </c>
      <c r="G7" s="25">
        <v>70</v>
      </c>
      <c r="H7" s="25">
        <v>67</v>
      </c>
      <c r="I7" s="25">
        <v>53</v>
      </c>
      <c r="J7" s="22">
        <f t="shared" ref="J7:J15" si="1">I7/$I$5</f>
        <v>1.8931952134309698E-3</v>
      </c>
      <c r="K7" s="26">
        <v>0</v>
      </c>
      <c r="L7" s="22">
        <f t="shared" ref="L7:L15" si="2">K7/$K$5</f>
        <v>0</v>
      </c>
      <c r="M7" s="24">
        <f t="shared" si="0"/>
        <v>-1.8931952134309698E-3</v>
      </c>
    </row>
    <row r="8" spans="1:13" x14ac:dyDescent="0.25">
      <c r="A8" s="9"/>
      <c r="B8" s="9"/>
      <c r="C8" s="10" t="s">
        <v>5</v>
      </c>
      <c r="D8" s="11">
        <v>25</v>
      </c>
      <c r="E8" s="25">
        <v>185</v>
      </c>
      <c r="F8" s="25">
        <v>180</v>
      </c>
      <c r="G8" s="25">
        <v>156</v>
      </c>
      <c r="H8" s="25">
        <v>171</v>
      </c>
      <c r="I8" s="25">
        <v>194</v>
      </c>
      <c r="J8" s="22">
        <f t="shared" si="1"/>
        <v>6.929808894445437E-3</v>
      </c>
      <c r="K8" s="26">
        <v>3</v>
      </c>
      <c r="L8" s="22">
        <f t="shared" si="2"/>
        <v>2.0833333333333333E-3</v>
      </c>
      <c r="M8" s="24">
        <f t="shared" si="0"/>
        <v>-4.8464755611121041E-3</v>
      </c>
    </row>
    <row r="9" spans="1:13" x14ac:dyDescent="0.25">
      <c r="A9" s="9"/>
      <c r="B9" s="9"/>
      <c r="C9" s="10" t="s">
        <v>6</v>
      </c>
      <c r="D9" s="11">
        <v>35</v>
      </c>
      <c r="E9" s="25">
        <v>253</v>
      </c>
      <c r="F9" s="25">
        <v>234</v>
      </c>
      <c r="G9" s="25">
        <v>250</v>
      </c>
      <c r="H9" s="25">
        <v>235</v>
      </c>
      <c r="I9" s="25">
        <v>245</v>
      </c>
      <c r="J9" s="22">
        <f t="shared" si="1"/>
        <v>8.7515627790676915E-3</v>
      </c>
      <c r="K9" s="26">
        <v>3</v>
      </c>
      <c r="L9" s="22">
        <f t="shared" si="2"/>
        <v>2.0833333333333333E-3</v>
      </c>
      <c r="M9" s="24">
        <f t="shared" si="0"/>
        <v>-6.6682294457343586E-3</v>
      </c>
    </row>
    <row r="10" spans="1:13" x14ac:dyDescent="0.25">
      <c r="A10" s="9"/>
      <c r="B10" s="9"/>
      <c r="C10" s="10" t="s">
        <v>7</v>
      </c>
      <c r="D10" s="11">
        <v>45</v>
      </c>
      <c r="E10" s="25">
        <v>737</v>
      </c>
      <c r="F10" s="25">
        <v>679</v>
      </c>
      <c r="G10" s="25">
        <v>647</v>
      </c>
      <c r="H10" s="25">
        <v>611</v>
      </c>
      <c r="I10" s="25">
        <v>599</v>
      </c>
      <c r="J10" s="22">
        <f t="shared" si="1"/>
        <v>2.1396677978210394E-2</v>
      </c>
      <c r="K10" s="26">
        <v>9</v>
      </c>
      <c r="L10" s="22">
        <f t="shared" si="2"/>
        <v>6.2500000000000003E-3</v>
      </c>
      <c r="M10" s="24">
        <f t="shared" si="0"/>
        <v>-1.5146677978210394E-2</v>
      </c>
    </row>
    <row r="11" spans="1:13" x14ac:dyDescent="0.25">
      <c r="A11" s="9"/>
      <c r="B11" s="9"/>
      <c r="C11" s="10" t="s">
        <v>8</v>
      </c>
      <c r="D11" s="11">
        <v>55</v>
      </c>
      <c r="E11" s="25">
        <v>2067</v>
      </c>
      <c r="F11" s="25">
        <v>1979</v>
      </c>
      <c r="G11" s="25">
        <v>2009</v>
      </c>
      <c r="H11" s="25">
        <v>1896</v>
      </c>
      <c r="I11" s="25">
        <v>1822</v>
      </c>
      <c r="J11" s="22">
        <f t="shared" si="1"/>
        <v>6.5083050544740131E-2</v>
      </c>
      <c r="K11" s="26">
        <v>44</v>
      </c>
      <c r="L11" s="22">
        <f t="shared" si="2"/>
        <v>3.0555555555555555E-2</v>
      </c>
      <c r="M11" s="24">
        <f t="shared" si="0"/>
        <v>-3.4527494989184573E-2</v>
      </c>
    </row>
    <row r="12" spans="1:13" x14ac:dyDescent="0.25">
      <c r="A12" s="9"/>
      <c r="B12" s="9"/>
      <c r="C12" s="10" t="s">
        <v>9</v>
      </c>
      <c r="D12" s="11">
        <v>65</v>
      </c>
      <c r="E12" s="25">
        <v>4608</v>
      </c>
      <c r="F12" s="25">
        <v>4367</v>
      </c>
      <c r="G12" s="25">
        <v>4404</v>
      </c>
      <c r="H12" s="25">
        <v>4496</v>
      </c>
      <c r="I12" s="25">
        <v>4219</v>
      </c>
      <c r="J12" s="22">
        <f t="shared" si="1"/>
        <v>0.15070548312198606</v>
      </c>
      <c r="K12" s="26">
        <v>142</v>
      </c>
      <c r="L12" s="22">
        <f t="shared" si="2"/>
        <v>9.8611111111111108E-2</v>
      </c>
      <c r="M12" s="24">
        <f t="shared" si="0"/>
        <v>-5.2094372010874954E-2</v>
      </c>
    </row>
    <row r="13" spans="1:13" x14ac:dyDescent="0.25">
      <c r="A13" s="9"/>
      <c r="B13" s="9"/>
      <c r="C13" s="10" t="s">
        <v>10</v>
      </c>
      <c r="D13" s="11">
        <v>75</v>
      </c>
      <c r="E13" s="25">
        <v>7410</v>
      </c>
      <c r="F13" s="25">
        <v>7791</v>
      </c>
      <c r="G13" s="25">
        <v>8144</v>
      </c>
      <c r="H13" s="25">
        <v>8126</v>
      </c>
      <c r="I13" s="25">
        <v>8363</v>
      </c>
      <c r="J13" s="22">
        <f t="shared" si="1"/>
        <v>0.29873191641364527</v>
      </c>
      <c r="K13" s="26">
        <v>439</v>
      </c>
      <c r="L13" s="22">
        <f t="shared" si="2"/>
        <v>0.30486111111111114</v>
      </c>
      <c r="M13" s="24">
        <f t="shared" si="0"/>
        <v>6.1291946974658673E-3</v>
      </c>
    </row>
    <row r="14" spans="1:13" x14ac:dyDescent="0.25">
      <c r="A14" s="9"/>
      <c r="B14" s="9"/>
      <c r="C14" s="10" t="s">
        <v>11</v>
      </c>
      <c r="D14" s="11">
        <v>85</v>
      </c>
      <c r="E14" s="25">
        <v>7867</v>
      </c>
      <c r="F14" s="25">
        <v>8147</v>
      </c>
      <c r="G14" s="25">
        <v>8706</v>
      </c>
      <c r="H14" s="25">
        <v>8362</v>
      </c>
      <c r="I14" s="25">
        <v>8870</v>
      </c>
      <c r="J14" s="22">
        <f t="shared" si="1"/>
        <v>0.31684229326665475</v>
      </c>
      <c r="K14" s="26">
        <v>561</v>
      </c>
      <c r="L14" s="22">
        <f t="shared" si="2"/>
        <v>0.38958333333333334</v>
      </c>
      <c r="M14" s="24">
        <f t="shared" si="0"/>
        <v>7.2741040066678586E-2</v>
      </c>
    </row>
    <row r="15" spans="1:13" x14ac:dyDescent="0.25">
      <c r="A15" s="9"/>
      <c r="B15" s="9"/>
      <c r="C15" s="10" t="s">
        <v>12</v>
      </c>
      <c r="D15" s="11">
        <v>95</v>
      </c>
      <c r="E15" s="25">
        <v>3102</v>
      </c>
      <c r="F15" s="25">
        <v>3268</v>
      </c>
      <c r="G15" s="25">
        <v>3447</v>
      </c>
      <c r="H15" s="25">
        <v>3360</v>
      </c>
      <c r="I15" s="25">
        <v>3488</v>
      </c>
      <c r="J15" s="22">
        <f t="shared" si="1"/>
        <v>0.12459367744240042</v>
      </c>
      <c r="K15" s="26">
        <v>237</v>
      </c>
      <c r="L15" s="22">
        <f t="shared" si="2"/>
        <v>0.16458333333333333</v>
      </c>
      <c r="M15" s="24">
        <f t="shared" si="0"/>
        <v>3.998965589093291E-2</v>
      </c>
    </row>
    <row r="16" spans="1:13" x14ac:dyDescent="0.25">
      <c r="A16" s="9"/>
      <c r="B16" s="9"/>
      <c r="C16" s="12" t="s">
        <v>2</v>
      </c>
      <c r="D16" s="11"/>
      <c r="E16" s="13">
        <f>SUMPRODUCT($D$6:$D$15,E6:E15)/E5</f>
        <v>74.966308298001209</v>
      </c>
      <c r="F16" s="13">
        <f t="shared" ref="F16:I16" si="3">SUMPRODUCT($D$6:$D$15,F6:F15)/F5</f>
        <v>75.360997394864157</v>
      </c>
      <c r="G16" s="13">
        <f t="shared" si="3"/>
        <v>75.687339239782801</v>
      </c>
      <c r="H16" s="13">
        <f t="shared" si="3"/>
        <v>75.672737206337644</v>
      </c>
      <c r="I16" s="13">
        <f t="shared" si="3"/>
        <v>76.044472227183419</v>
      </c>
      <c r="J16" s="3"/>
      <c r="K16" s="17">
        <f>SUMPRODUCT($D$6:$D$15,K6:K15)/K5</f>
        <v>80.118055555555557</v>
      </c>
      <c r="L16" s="28"/>
      <c r="M16" s="20">
        <f>K16-I16</f>
        <v>4.0735833283721377</v>
      </c>
    </row>
    <row r="17" spans="1:13" x14ac:dyDescent="0.25">
      <c r="A17" s="9"/>
      <c r="B17" s="9"/>
      <c r="C17" s="12"/>
      <c r="D17" s="11"/>
      <c r="E17" s="13"/>
      <c r="F17" s="13"/>
      <c r="G17" s="13"/>
      <c r="H17" s="13"/>
      <c r="I17" s="13"/>
      <c r="J17" s="3"/>
      <c r="K17" s="3"/>
      <c r="L17" s="3"/>
      <c r="M17" s="3"/>
    </row>
    <row r="18" spans="1:13" x14ac:dyDescent="0.25">
      <c r="A18" s="9"/>
      <c r="B18" s="10" t="s">
        <v>22</v>
      </c>
      <c r="C18" s="10" t="s">
        <v>1</v>
      </c>
      <c r="D18" s="10"/>
      <c r="E18" s="25">
        <v>26408</v>
      </c>
      <c r="F18" s="25">
        <v>26391</v>
      </c>
      <c r="G18" s="25">
        <v>27240</v>
      </c>
      <c r="H18" s="25">
        <v>26503</v>
      </c>
      <c r="I18" s="25">
        <v>26650</v>
      </c>
      <c r="J18" s="23">
        <f>I18/$I$18</f>
        <v>1</v>
      </c>
      <c r="K18" s="26">
        <v>1212</v>
      </c>
      <c r="L18" s="22">
        <f>K18/$K$18</f>
        <v>1</v>
      </c>
      <c r="M18" s="24">
        <f>L18-J18</f>
        <v>0</v>
      </c>
    </row>
    <row r="19" spans="1:13" x14ac:dyDescent="0.25">
      <c r="A19" s="9"/>
      <c r="B19" s="9"/>
      <c r="C19" s="10" t="s">
        <v>3</v>
      </c>
      <c r="D19" s="11">
        <v>5</v>
      </c>
      <c r="E19" s="25">
        <v>109</v>
      </c>
      <c r="F19" s="25">
        <v>117</v>
      </c>
      <c r="G19" s="25">
        <v>116</v>
      </c>
      <c r="H19" s="25">
        <v>98</v>
      </c>
      <c r="I19" s="25">
        <v>94</v>
      </c>
      <c r="J19" s="22">
        <f>I19/$I$18</f>
        <v>3.5272045028142589E-3</v>
      </c>
      <c r="K19" s="26">
        <v>0</v>
      </c>
      <c r="L19" s="22">
        <f>K19/$K$18</f>
        <v>0</v>
      </c>
      <c r="M19" s="24">
        <f t="shared" ref="M19:M28" si="4">L19-J19</f>
        <v>-3.5272045028142589E-3</v>
      </c>
    </row>
    <row r="20" spans="1:13" x14ac:dyDescent="0.25">
      <c r="A20" s="9"/>
      <c r="B20" s="9"/>
      <c r="C20" s="10" t="s">
        <v>4</v>
      </c>
      <c r="D20" s="11">
        <v>15</v>
      </c>
      <c r="E20" s="25">
        <v>38</v>
      </c>
      <c r="F20" s="25">
        <v>31</v>
      </c>
      <c r="G20" s="25">
        <v>26</v>
      </c>
      <c r="H20" s="25">
        <v>32</v>
      </c>
      <c r="I20" s="25">
        <v>33</v>
      </c>
      <c r="J20" s="22">
        <f t="shared" ref="J20:J28" si="5">I20/$I$18</f>
        <v>1.2382739212007505E-3</v>
      </c>
      <c r="K20" s="26">
        <v>0</v>
      </c>
      <c r="L20" s="22">
        <f t="shared" ref="L20:L28" si="6">K20/$K$18</f>
        <v>0</v>
      </c>
      <c r="M20" s="24">
        <f t="shared" si="4"/>
        <v>-1.2382739212007505E-3</v>
      </c>
    </row>
    <row r="21" spans="1:13" x14ac:dyDescent="0.25">
      <c r="A21" s="9"/>
      <c r="B21" s="9"/>
      <c r="C21" s="10" t="s">
        <v>5</v>
      </c>
      <c r="D21" s="11">
        <v>25</v>
      </c>
      <c r="E21" s="25">
        <v>95</v>
      </c>
      <c r="F21" s="25">
        <v>67</v>
      </c>
      <c r="G21" s="25">
        <v>53</v>
      </c>
      <c r="H21" s="25">
        <v>73</v>
      </c>
      <c r="I21" s="25">
        <v>84</v>
      </c>
      <c r="J21" s="22">
        <f t="shared" si="5"/>
        <v>3.1519699812382739E-3</v>
      </c>
      <c r="K21" s="26">
        <v>1</v>
      </c>
      <c r="L21" s="22">
        <f t="shared" si="6"/>
        <v>8.2508250825082509E-4</v>
      </c>
      <c r="M21" s="24">
        <f t="shared" si="4"/>
        <v>-2.3268874729874488E-3</v>
      </c>
    </row>
    <row r="22" spans="1:13" x14ac:dyDescent="0.25">
      <c r="A22" s="9"/>
      <c r="B22" s="9"/>
      <c r="C22" s="10" t="s">
        <v>6</v>
      </c>
      <c r="D22" s="11">
        <v>35</v>
      </c>
      <c r="E22" s="25">
        <v>134</v>
      </c>
      <c r="F22" s="25">
        <v>124</v>
      </c>
      <c r="G22" s="25">
        <v>153</v>
      </c>
      <c r="H22" s="25">
        <v>128</v>
      </c>
      <c r="I22" s="25">
        <v>129</v>
      </c>
      <c r="J22" s="22">
        <f t="shared" si="5"/>
        <v>4.8405253283302068E-3</v>
      </c>
      <c r="K22" s="26">
        <v>4</v>
      </c>
      <c r="L22" s="22">
        <f t="shared" si="6"/>
        <v>3.3003300330033004E-3</v>
      </c>
      <c r="M22" s="24">
        <f t="shared" si="4"/>
        <v>-1.5401952953269064E-3</v>
      </c>
    </row>
    <row r="23" spans="1:13" x14ac:dyDescent="0.25">
      <c r="A23" s="9"/>
      <c r="B23" s="9"/>
      <c r="C23" s="10" t="s">
        <v>7</v>
      </c>
      <c r="D23" s="11">
        <v>45</v>
      </c>
      <c r="E23" s="25">
        <v>426</v>
      </c>
      <c r="F23" s="25">
        <v>402</v>
      </c>
      <c r="G23" s="25">
        <v>399</v>
      </c>
      <c r="H23" s="25">
        <v>342</v>
      </c>
      <c r="I23" s="25">
        <v>359</v>
      </c>
      <c r="J23" s="22">
        <f t="shared" si="5"/>
        <v>1.3470919324577861E-2</v>
      </c>
      <c r="K23" s="26">
        <v>5</v>
      </c>
      <c r="L23" s="22">
        <f t="shared" si="6"/>
        <v>4.125412541254125E-3</v>
      </c>
      <c r="M23" s="24">
        <f t="shared" si="4"/>
        <v>-9.3455067833237357E-3</v>
      </c>
    </row>
    <row r="24" spans="1:13" x14ac:dyDescent="0.25">
      <c r="A24" s="9"/>
      <c r="B24" s="9"/>
      <c r="C24" s="10" t="s">
        <v>8</v>
      </c>
      <c r="D24" s="11">
        <v>55</v>
      </c>
      <c r="E24" s="25">
        <v>1312</v>
      </c>
      <c r="F24" s="25">
        <v>1230</v>
      </c>
      <c r="G24" s="25">
        <v>1261</v>
      </c>
      <c r="H24" s="25">
        <v>1160</v>
      </c>
      <c r="I24" s="25">
        <v>1124</v>
      </c>
      <c r="J24" s="22">
        <f t="shared" si="5"/>
        <v>4.2176360225140715E-2</v>
      </c>
      <c r="K24" s="26">
        <v>28</v>
      </c>
      <c r="L24" s="22">
        <f t="shared" si="6"/>
        <v>2.3102310231023101E-2</v>
      </c>
      <c r="M24" s="24">
        <f t="shared" si="4"/>
        <v>-1.9074049994117614E-2</v>
      </c>
    </row>
    <row r="25" spans="1:13" x14ac:dyDescent="0.25">
      <c r="A25" s="9"/>
      <c r="B25" s="9"/>
      <c r="C25" s="10" t="s">
        <v>9</v>
      </c>
      <c r="D25" s="11">
        <v>65</v>
      </c>
      <c r="E25" s="25">
        <v>3070</v>
      </c>
      <c r="F25" s="25">
        <v>2773</v>
      </c>
      <c r="G25" s="25">
        <v>2891</v>
      </c>
      <c r="H25" s="25">
        <v>2855</v>
      </c>
      <c r="I25" s="25">
        <v>2817</v>
      </c>
      <c r="J25" s="22">
        <f t="shared" si="5"/>
        <v>0.10570356472795497</v>
      </c>
      <c r="K25" s="26">
        <v>79</v>
      </c>
      <c r="L25" s="22">
        <f t="shared" si="6"/>
        <v>6.5181518151815179E-2</v>
      </c>
      <c r="M25" s="24">
        <f t="shared" si="4"/>
        <v>-4.0522046576139795E-2</v>
      </c>
    </row>
    <row r="26" spans="1:13" x14ac:dyDescent="0.25">
      <c r="A26" s="9"/>
      <c r="B26" s="9"/>
      <c r="C26" s="10" t="s">
        <v>10</v>
      </c>
      <c r="D26" s="11">
        <v>75</v>
      </c>
      <c r="E26" s="25">
        <v>5721</v>
      </c>
      <c r="F26" s="25">
        <v>5830</v>
      </c>
      <c r="G26" s="25">
        <v>6127</v>
      </c>
      <c r="H26" s="25">
        <v>6016</v>
      </c>
      <c r="I26" s="25">
        <v>6176</v>
      </c>
      <c r="J26" s="22">
        <f t="shared" si="5"/>
        <v>0.23174484052532834</v>
      </c>
      <c r="K26" s="26">
        <v>259</v>
      </c>
      <c r="L26" s="22">
        <f t="shared" si="6"/>
        <v>0.2136963696369637</v>
      </c>
      <c r="M26" s="24">
        <f t="shared" si="4"/>
        <v>-1.8048470888364643E-2</v>
      </c>
    </row>
    <row r="27" spans="1:13" x14ac:dyDescent="0.25">
      <c r="A27" s="9"/>
      <c r="B27" s="9"/>
      <c r="C27" s="10" t="s">
        <v>11</v>
      </c>
      <c r="D27" s="11">
        <v>85</v>
      </c>
      <c r="E27" s="25">
        <v>8693</v>
      </c>
      <c r="F27" s="25">
        <v>8791</v>
      </c>
      <c r="G27" s="25">
        <v>8979</v>
      </c>
      <c r="H27" s="25">
        <v>8878</v>
      </c>
      <c r="I27" s="25">
        <v>8961</v>
      </c>
      <c r="J27" s="22">
        <f t="shared" si="5"/>
        <v>0.33624765478424012</v>
      </c>
      <c r="K27" s="26">
        <v>482</v>
      </c>
      <c r="L27" s="22">
        <f t="shared" si="6"/>
        <v>0.39768976897689767</v>
      </c>
      <c r="M27" s="24">
        <f t="shared" si="4"/>
        <v>6.1442114192657549E-2</v>
      </c>
    </row>
    <row r="28" spans="1:13" x14ac:dyDescent="0.25">
      <c r="A28" s="9"/>
      <c r="B28" s="9"/>
      <c r="C28" s="10" t="s">
        <v>12</v>
      </c>
      <c r="D28" s="11">
        <v>95</v>
      </c>
      <c r="E28" s="25">
        <v>6810</v>
      </c>
      <c r="F28" s="25">
        <v>7026</v>
      </c>
      <c r="G28" s="25">
        <v>7235</v>
      </c>
      <c r="H28" s="25">
        <v>6921</v>
      </c>
      <c r="I28" s="25">
        <v>6873</v>
      </c>
      <c r="J28" s="22">
        <f t="shared" si="5"/>
        <v>0.25789868667917448</v>
      </c>
      <c r="K28" s="26">
        <v>354</v>
      </c>
      <c r="L28" s="22">
        <f t="shared" si="6"/>
        <v>0.29207920792079206</v>
      </c>
      <c r="M28" s="24">
        <f t="shared" si="4"/>
        <v>3.4180521241617579E-2</v>
      </c>
    </row>
    <row r="29" spans="1:13" x14ac:dyDescent="0.25">
      <c r="A29" s="9"/>
      <c r="B29" s="9"/>
      <c r="C29" s="12" t="s">
        <v>2</v>
      </c>
      <c r="D29" s="11"/>
      <c r="E29" s="13">
        <f>SUMPRODUCT($D$19:$D$28,E19:E28)/E18</f>
        <v>80.051120872462889</v>
      </c>
      <c r="F29" s="13">
        <f t="shared" ref="F29:I29" si="7">SUMPRODUCT($D$19:$D$28,F19:F28)/F18</f>
        <v>80.520063658065254</v>
      </c>
      <c r="G29" s="13">
        <f t="shared" si="7"/>
        <v>80.504405286343612</v>
      </c>
      <c r="H29" s="13">
        <f t="shared" si="7"/>
        <v>80.570690110553528</v>
      </c>
      <c r="I29" s="13">
        <f t="shared" si="7"/>
        <v>80.543339587242031</v>
      </c>
      <c r="J29" s="3"/>
      <c r="K29" s="17">
        <f t="shared" ref="K29" si="8">SUMPRODUCT($D$19:$D$28,K19:K28)/K18</f>
        <v>83.407590759075902</v>
      </c>
      <c r="L29" s="3"/>
      <c r="M29" s="20">
        <f>K29-I29</f>
        <v>2.864251171833871</v>
      </c>
    </row>
    <row r="30" spans="1:13" x14ac:dyDescent="0.25">
      <c r="A30" s="9"/>
      <c r="B30" s="9"/>
      <c r="C30" s="9"/>
      <c r="D30" s="9"/>
      <c r="E30" s="9"/>
      <c r="F30" s="9"/>
      <c r="G30" s="9"/>
      <c r="H30" s="9"/>
      <c r="I30" s="9"/>
      <c r="J30" s="3"/>
      <c r="K30" s="3"/>
      <c r="L30" s="3"/>
      <c r="M30" s="3"/>
    </row>
    <row r="31" spans="1:13" x14ac:dyDescent="0.25">
      <c r="A31" s="9"/>
      <c r="B31" s="10" t="s">
        <v>23</v>
      </c>
      <c r="C31" s="10" t="s">
        <v>1</v>
      </c>
      <c r="D31" s="10"/>
      <c r="E31" s="25">
        <f>SUM(E5,E18)</f>
        <v>52824</v>
      </c>
      <c r="F31" s="25">
        <f t="shared" ref="F31:I32" si="9">SUM(F5,F18)</f>
        <v>53261</v>
      </c>
      <c r="G31" s="25">
        <f t="shared" si="9"/>
        <v>55232</v>
      </c>
      <c r="H31" s="25">
        <f t="shared" si="9"/>
        <v>53958</v>
      </c>
      <c r="I31" s="25">
        <f t="shared" si="9"/>
        <v>54645</v>
      </c>
      <c r="J31" s="23">
        <f>I31/$I$31</f>
        <v>1</v>
      </c>
      <c r="K31" s="26">
        <v>2656</v>
      </c>
      <c r="L31" s="22">
        <f>K31/$K$31</f>
        <v>1</v>
      </c>
      <c r="M31" s="24">
        <f>L31-J31</f>
        <v>0</v>
      </c>
    </row>
    <row r="32" spans="1:13" x14ac:dyDescent="0.25">
      <c r="A32" s="9"/>
      <c r="B32" s="9"/>
      <c r="C32" s="10" t="s">
        <v>3</v>
      </c>
      <c r="D32" s="11">
        <v>5</v>
      </c>
      <c r="E32" s="25">
        <f>SUM(E6,E19)</f>
        <v>257</v>
      </c>
      <c r="F32" s="25">
        <f t="shared" si="9"/>
        <v>282</v>
      </c>
      <c r="G32" s="25">
        <f t="shared" si="9"/>
        <v>275</v>
      </c>
      <c r="H32" s="25">
        <f t="shared" si="9"/>
        <v>229</v>
      </c>
      <c r="I32" s="25">
        <f t="shared" si="9"/>
        <v>236</v>
      </c>
      <c r="J32" s="23">
        <f t="shared" ref="J32:J41" si="10">I32/$I$31</f>
        <v>4.3187848842529053E-3</v>
      </c>
      <c r="K32" s="26">
        <v>2</v>
      </c>
      <c r="L32" s="22">
        <f t="shared" ref="L32:L41" si="11">K32/$K$31</f>
        <v>7.5301204819277112E-4</v>
      </c>
      <c r="M32" s="24">
        <f t="shared" ref="M32:M41" si="12">L32-J32</f>
        <v>-3.5657728360601344E-3</v>
      </c>
    </row>
    <row r="33" spans="1:13" x14ac:dyDescent="0.25">
      <c r="A33" s="9"/>
      <c r="B33" s="9"/>
      <c r="C33" s="10" t="s">
        <v>4</v>
      </c>
      <c r="D33" s="11">
        <v>15</v>
      </c>
      <c r="E33" s="25">
        <f t="shared" ref="E33:I41" si="13">SUM(E7,E20)</f>
        <v>77</v>
      </c>
      <c r="F33" s="25">
        <f t="shared" si="13"/>
        <v>91</v>
      </c>
      <c r="G33" s="25">
        <f t="shared" si="13"/>
        <v>96</v>
      </c>
      <c r="H33" s="25">
        <f t="shared" si="13"/>
        <v>99</v>
      </c>
      <c r="I33" s="25">
        <f t="shared" si="13"/>
        <v>86</v>
      </c>
      <c r="J33" s="23">
        <f t="shared" si="10"/>
        <v>1.5737944917192789E-3</v>
      </c>
      <c r="K33" s="26">
        <v>0</v>
      </c>
      <c r="L33" s="22">
        <f t="shared" si="11"/>
        <v>0</v>
      </c>
      <c r="M33" s="24">
        <f t="shared" si="12"/>
        <v>-1.5737944917192789E-3</v>
      </c>
    </row>
    <row r="34" spans="1:13" x14ac:dyDescent="0.25">
      <c r="A34" s="9"/>
      <c r="B34" s="9"/>
      <c r="C34" s="10" t="s">
        <v>5</v>
      </c>
      <c r="D34" s="11">
        <v>25</v>
      </c>
      <c r="E34" s="25">
        <f t="shared" si="13"/>
        <v>280</v>
      </c>
      <c r="F34" s="25">
        <f t="shared" si="13"/>
        <v>247</v>
      </c>
      <c r="G34" s="25">
        <f t="shared" si="13"/>
        <v>209</v>
      </c>
      <c r="H34" s="25">
        <f t="shared" si="13"/>
        <v>244</v>
      </c>
      <c r="I34" s="25">
        <f t="shared" si="13"/>
        <v>278</v>
      </c>
      <c r="J34" s="23">
        <f t="shared" si="10"/>
        <v>5.0873821941623204E-3</v>
      </c>
      <c r="K34" s="26">
        <v>4</v>
      </c>
      <c r="L34" s="22">
        <f t="shared" si="11"/>
        <v>1.5060240963855422E-3</v>
      </c>
      <c r="M34" s="24">
        <f t="shared" si="12"/>
        <v>-3.5813580977767782E-3</v>
      </c>
    </row>
    <row r="35" spans="1:13" x14ac:dyDescent="0.25">
      <c r="A35" s="9"/>
      <c r="B35" s="9"/>
      <c r="C35" s="10" t="s">
        <v>6</v>
      </c>
      <c r="D35" s="11">
        <v>35</v>
      </c>
      <c r="E35" s="25">
        <f t="shared" si="13"/>
        <v>387</v>
      </c>
      <c r="F35" s="25">
        <f t="shared" si="13"/>
        <v>358</v>
      </c>
      <c r="G35" s="25">
        <f t="shared" si="13"/>
        <v>403</v>
      </c>
      <c r="H35" s="25">
        <f t="shared" si="13"/>
        <v>363</v>
      </c>
      <c r="I35" s="25">
        <f t="shared" si="13"/>
        <v>374</v>
      </c>
      <c r="J35" s="23">
        <f t="shared" si="10"/>
        <v>6.8441760453838412E-3</v>
      </c>
      <c r="K35" s="26">
        <v>7</v>
      </c>
      <c r="L35" s="22">
        <f t="shared" si="11"/>
        <v>2.6355421686746986E-3</v>
      </c>
      <c r="M35" s="24">
        <f t="shared" si="12"/>
        <v>-4.2086338767091426E-3</v>
      </c>
    </row>
    <row r="36" spans="1:13" x14ac:dyDescent="0.25">
      <c r="A36" s="9"/>
      <c r="B36" s="9"/>
      <c r="C36" s="10" t="s">
        <v>7</v>
      </c>
      <c r="D36" s="11">
        <v>45</v>
      </c>
      <c r="E36" s="25">
        <f t="shared" si="13"/>
        <v>1163</v>
      </c>
      <c r="F36" s="25">
        <f t="shared" si="13"/>
        <v>1081</v>
      </c>
      <c r="G36" s="25">
        <f t="shared" si="13"/>
        <v>1046</v>
      </c>
      <c r="H36" s="25">
        <f t="shared" si="13"/>
        <v>953</v>
      </c>
      <c r="I36" s="25">
        <f t="shared" si="13"/>
        <v>958</v>
      </c>
      <c r="J36" s="23">
        <f t="shared" si="10"/>
        <v>1.753133864031476E-2</v>
      </c>
      <c r="K36" s="26">
        <v>14</v>
      </c>
      <c r="L36" s="22">
        <f t="shared" si="11"/>
        <v>5.2710843373493972E-3</v>
      </c>
      <c r="M36" s="24">
        <f t="shared" si="12"/>
        <v>-1.2260254302965363E-2</v>
      </c>
    </row>
    <row r="37" spans="1:13" x14ac:dyDescent="0.25">
      <c r="A37" s="9"/>
      <c r="B37" s="9"/>
      <c r="C37" s="10" t="s">
        <v>8</v>
      </c>
      <c r="D37" s="11">
        <v>55</v>
      </c>
      <c r="E37" s="25">
        <f t="shared" si="13"/>
        <v>3379</v>
      </c>
      <c r="F37" s="25">
        <f t="shared" si="13"/>
        <v>3209</v>
      </c>
      <c r="G37" s="25">
        <f t="shared" si="13"/>
        <v>3270</v>
      </c>
      <c r="H37" s="25">
        <f t="shared" si="13"/>
        <v>3056</v>
      </c>
      <c r="I37" s="25">
        <f t="shared" si="13"/>
        <v>2946</v>
      </c>
      <c r="J37" s="23">
        <f t="shared" si="10"/>
        <v>5.3911611309360417E-2</v>
      </c>
      <c r="K37" s="26">
        <v>72</v>
      </c>
      <c r="L37" s="22">
        <f t="shared" si="11"/>
        <v>2.710843373493976E-2</v>
      </c>
      <c r="M37" s="24">
        <f t="shared" si="12"/>
        <v>-2.6803177574420658E-2</v>
      </c>
    </row>
    <row r="38" spans="1:13" x14ac:dyDescent="0.25">
      <c r="A38" s="9"/>
      <c r="B38" s="9"/>
      <c r="C38" s="10" t="s">
        <v>9</v>
      </c>
      <c r="D38" s="11">
        <v>65</v>
      </c>
      <c r="E38" s="25">
        <f t="shared" si="13"/>
        <v>7678</v>
      </c>
      <c r="F38" s="25">
        <f t="shared" si="13"/>
        <v>7140</v>
      </c>
      <c r="G38" s="25">
        <f t="shared" si="13"/>
        <v>7295</v>
      </c>
      <c r="H38" s="25">
        <f t="shared" si="13"/>
        <v>7351</v>
      </c>
      <c r="I38" s="25">
        <f t="shared" si="13"/>
        <v>7036</v>
      </c>
      <c r="J38" s="23">
        <f t="shared" si="10"/>
        <v>0.12875834934577729</v>
      </c>
      <c r="K38" s="26">
        <v>221</v>
      </c>
      <c r="L38" s="22">
        <f t="shared" si="11"/>
        <v>8.3207831325301199E-2</v>
      </c>
      <c r="M38" s="24">
        <f t="shared" si="12"/>
        <v>-4.5550518020476091E-2</v>
      </c>
    </row>
    <row r="39" spans="1:13" x14ac:dyDescent="0.25">
      <c r="A39" s="9"/>
      <c r="B39" s="9"/>
      <c r="C39" s="10" t="s">
        <v>10</v>
      </c>
      <c r="D39" s="11">
        <v>75</v>
      </c>
      <c r="E39" s="25">
        <f t="shared" si="13"/>
        <v>13131</v>
      </c>
      <c r="F39" s="25">
        <f t="shared" si="13"/>
        <v>13621</v>
      </c>
      <c r="G39" s="25">
        <f t="shared" si="13"/>
        <v>14271</v>
      </c>
      <c r="H39" s="25">
        <f t="shared" si="13"/>
        <v>14142</v>
      </c>
      <c r="I39" s="25">
        <f t="shared" si="13"/>
        <v>14539</v>
      </c>
      <c r="J39" s="23">
        <f t="shared" si="10"/>
        <v>0.26606276878030927</v>
      </c>
      <c r="K39" s="26">
        <v>698</v>
      </c>
      <c r="L39" s="22">
        <f t="shared" si="11"/>
        <v>0.2628012048192771</v>
      </c>
      <c r="M39" s="24">
        <f t="shared" si="12"/>
        <v>-3.2615639610321656E-3</v>
      </c>
    </row>
    <row r="40" spans="1:13" x14ac:dyDescent="0.25">
      <c r="A40" s="9"/>
      <c r="B40" s="9"/>
      <c r="C40" s="10" t="s">
        <v>11</v>
      </c>
      <c r="D40" s="11">
        <v>85</v>
      </c>
      <c r="E40" s="25">
        <f t="shared" si="13"/>
        <v>16560</v>
      </c>
      <c r="F40" s="25">
        <f t="shared" si="13"/>
        <v>16938</v>
      </c>
      <c r="G40" s="25">
        <f t="shared" si="13"/>
        <v>17685</v>
      </c>
      <c r="H40" s="25">
        <f t="shared" si="13"/>
        <v>17240</v>
      </c>
      <c r="I40" s="25">
        <f t="shared" si="13"/>
        <v>17831</v>
      </c>
      <c r="J40" s="23">
        <f t="shared" si="10"/>
        <v>0.32630615792844725</v>
      </c>
      <c r="K40" s="26">
        <v>1045</v>
      </c>
      <c r="L40" s="22">
        <f t="shared" si="11"/>
        <v>0.3934487951807229</v>
      </c>
      <c r="M40" s="24">
        <f t="shared" si="12"/>
        <v>6.714263725227565E-2</v>
      </c>
    </row>
    <row r="41" spans="1:13" x14ac:dyDescent="0.25">
      <c r="A41" s="9"/>
      <c r="B41" s="9"/>
      <c r="C41" s="10" t="s">
        <v>12</v>
      </c>
      <c r="D41" s="11">
        <v>95</v>
      </c>
      <c r="E41" s="25">
        <f t="shared" si="13"/>
        <v>9912</v>
      </c>
      <c r="F41" s="25">
        <f t="shared" si="13"/>
        <v>10294</v>
      </c>
      <c r="G41" s="25">
        <f t="shared" si="13"/>
        <v>10682</v>
      </c>
      <c r="H41" s="25">
        <f t="shared" si="13"/>
        <v>10281</v>
      </c>
      <c r="I41" s="25">
        <f t="shared" si="13"/>
        <v>10361</v>
      </c>
      <c r="J41" s="23">
        <f t="shared" si="10"/>
        <v>0.18960563638027267</v>
      </c>
      <c r="K41" s="26">
        <v>593</v>
      </c>
      <c r="L41" s="22">
        <f t="shared" si="11"/>
        <v>0.22326807228915663</v>
      </c>
      <c r="M41" s="24">
        <f t="shared" si="12"/>
        <v>3.3662435908883959E-2</v>
      </c>
    </row>
    <row r="42" spans="1:13" x14ac:dyDescent="0.25">
      <c r="A42" s="9"/>
      <c r="B42" s="9"/>
      <c r="C42" s="12" t="s">
        <v>2</v>
      </c>
      <c r="D42" s="11"/>
      <c r="E42" s="13">
        <f>SUMPRODUCT($D$32:$D$41,E32:E41)/E31</f>
        <v>77.508329547175521</v>
      </c>
      <c r="F42" s="13">
        <f t="shared" ref="F42:I42" si="14">SUMPRODUCT($D$32:$D$41,F32:F41)/F31</f>
        <v>77.917331631024581</v>
      </c>
      <c r="G42" s="13">
        <f t="shared" si="14"/>
        <v>78.063079374275787</v>
      </c>
      <c r="H42" s="13">
        <f t="shared" si="14"/>
        <v>78.078505504281111</v>
      </c>
      <c r="I42" s="13">
        <f t="shared" si="14"/>
        <v>78.238539665111176</v>
      </c>
      <c r="J42" s="3"/>
      <c r="K42" s="17">
        <f t="shared" ref="K42" si="15">SUMPRODUCT($D$32:$D$41,K32:K41)/K31</f>
        <v>81.634036144578317</v>
      </c>
      <c r="L42" s="3"/>
      <c r="M42" s="20">
        <f>K42-I42</f>
        <v>3.3954964794671412</v>
      </c>
    </row>
    <row r="43" spans="1:13" x14ac:dyDescent="0.25">
      <c r="A43" s="14" t="s">
        <v>26</v>
      </c>
      <c r="B43" s="14"/>
      <c r="C43" s="9"/>
      <c r="D43" s="9"/>
      <c r="E43" s="9"/>
      <c r="F43" s="9"/>
      <c r="G43" s="9"/>
      <c r="H43" s="9"/>
      <c r="I43" s="9"/>
      <c r="J43" s="19" t="s">
        <v>27</v>
      </c>
      <c r="K43" s="19"/>
      <c r="L43" s="3"/>
      <c r="M43" s="3"/>
    </row>
  </sheetData>
  <mergeCells count="2">
    <mergeCell ref="A4:A5"/>
    <mergeCell ref="D3:D4"/>
  </mergeCells>
  <hyperlinks>
    <hyperlink ref="A43" r:id="rId1" display="https://www.statistikbanken.dk/statbank5a/SelectVarVal/Define.asp?Maintable=FOD207&amp;PLanguage=1" xr:uid="{DDFD9516-9F8E-4D76-B52F-E5624A7E99FD}"/>
    <hyperlink ref="J43" r:id="rId2" display="https://dc-covid.site.ined.fr/en/data/denmark/" xr:uid="{0967AB24-E975-429B-99C9-640CD2648762}"/>
  </hyperlinks>
  <pageMargins left="0.75" right="0.75" top="0.75" bottom="0.5" header="0.5" footer="0.75"/>
  <pageSetup scale="7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 vs Covid-19 deaths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2021-10-07T22:36:03Z</dcterms:created>
  <dcterms:modified xsi:type="dcterms:W3CDTF">2021-10-07T22:36:50Z</dcterms:modified>
  <dc:language/>
</cp:coreProperties>
</file>